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Planning\ALL\Institutional Research\Demographics\FactFile\2022-23 Fact File\Draft\"/>
    </mc:Choice>
  </mc:AlternateContent>
  <xr:revisionPtr revIDLastSave="0" documentId="13_ncr:1_{408558A3-AD8E-49B4-AFD8-66ACF9DFA0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2022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1" l="1"/>
  <c r="D69" i="1"/>
  <c r="E73" i="1" s="1"/>
  <c r="J29" i="1"/>
  <c r="J27" i="1"/>
  <c r="J6" i="1"/>
  <c r="M4" i="1"/>
  <c r="N32" i="1" s="1"/>
  <c r="N33" i="1" l="1"/>
  <c r="N27" i="1"/>
  <c r="N28" i="1"/>
  <c r="N29" i="1"/>
  <c r="N30" i="1"/>
  <c r="N31" i="1"/>
  <c r="D51" i="1"/>
  <c r="E59" i="1" l="1"/>
  <c r="E58" i="1"/>
  <c r="N21" i="1"/>
  <c r="N8" i="1"/>
  <c r="G4" i="1"/>
  <c r="D4" i="1"/>
  <c r="E29" i="1" l="1"/>
  <c r="E27" i="1"/>
  <c r="H27" i="1"/>
  <c r="H29" i="1"/>
  <c r="E80" i="1"/>
  <c r="G69" i="1"/>
  <c r="H73" i="1" s="1"/>
  <c r="H45" i="1"/>
  <c r="H44" i="1"/>
  <c r="H43" i="1"/>
  <c r="H42" i="1"/>
  <c r="H41" i="1"/>
  <c r="H40" i="1"/>
  <c r="H39" i="1"/>
  <c r="H38" i="1"/>
  <c r="H37" i="1"/>
  <c r="J8" i="1"/>
  <c r="H8" i="1"/>
  <c r="E8" i="1"/>
  <c r="J55" i="1" l="1"/>
  <c r="J75" i="1" l="1"/>
  <c r="J76" i="1"/>
  <c r="J77" i="1"/>
  <c r="J78" i="1"/>
  <c r="J79" i="1"/>
  <c r="J80" i="1"/>
  <c r="J81" i="1"/>
  <c r="J82" i="1"/>
  <c r="J83" i="1"/>
  <c r="E82" i="1"/>
  <c r="J4" i="1"/>
  <c r="E55" i="1"/>
  <c r="D87" i="1"/>
  <c r="H85" i="1"/>
  <c r="H84" i="1"/>
  <c r="E84" i="1"/>
  <c r="E85" i="1"/>
  <c r="H83" i="1"/>
  <c r="E83" i="1"/>
  <c r="H82" i="1"/>
  <c r="H81" i="1"/>
  <c r="E81" i="1"/>
  <c r="H80" i="1"/>
  <c r="H79" i="1"/>
  <c r="E79" i="1"/>
  <c r="H78" i="1"/>
  <c r="H77" i="1"/>
  <c r="E77" i="1"/>
  <c r="H76" i="1"/>
  <c r="E76" i="1"/>
  <c r="H75" i="1"/>
  <c r="E75" i="1"/>
  <c r="J72" i="1"/>
  <c r="H72" i="1"/>
  <c r="E72" i="1"/>
  <c r="J71" i="1"/>
  <c r="H71" i="1"/>
  <c r="E71" i="1"/>
  <c r="J62" i="1"/>
  <c r="G51" i="1"/>
  <c r="J61" i="1"/>
  <c r="J59" i="1"/>
  <c r="J54" i="1"/>
  <c r="J53" i="1"/>
  <c r="N45" i="1"/>
  <c r="J45" i="1"/>
  <c r="E45" i="1"/>
  <c r="N44" i="1"/>
  <c r="J44" i="1"/>
  <c r="E44" i="1"/>
  <c r="N43" i="1"/>
  <c r="J43" i="1"/>
  <c r="E43" i="1"/>
  <c r="N42" i="1"/>
  <c r="J42" i="1"/>
  <c r="E42" i="1"/>
  <c r="N41" i="1"/>
  <c r="J41" i="1"/>
  <c r="E41" i="1"/>
  <c r="N40" i="1"/>
  <c r="J40" i="1"/>
  <c r="E40" i="1"/>
  <c r="N39" i="1"/>
  <c r="J39" i="1"/>
  <c r="E39" i="1"/>
  <c r="N38" i="1"/>
  <c r="J38" i="1"/>
  <c r="E38" i="1"/>
  <c r="N37" i="1"/>
  <c r="J37" i="1"/>
  <c r="E37" i="1"/>
  <c r="J33" i="1"/>
  <c r="H33" i="1"/>
  <c r="E33" i="1"/>
  <c r="J32" i="1"/>
  <c r="H32" i="1"/>
  <c r="E32" i="1"/>
  <c r="J31" i="1"/>
  <c r="H31" i="1"/>
  <c r="E31" i="1"/>
  <c r="J30" i="1"/>
  <c r="H30" i="1"/>
  <c r="E30" i="1"/>
  <c r="J28" i="1"/>
  <c r="H28" i="1"/>
  <c r="E28" i="1"/>
  <c r="N26" i="1"/>
  <c r="J26" i="1"/>
  <c r="H26" i="1"/>
  <c r="E26" i="1"/>
  <c r="N25" i="1"/>
  <c r="J25" i="1"/>
  <c r="H25" i="1"/>
  <c r="E25" i="1"/>
  <c r="M23" i="1"/>
  <c r="N23" i="1" s="1"/>
  <c r="J13" i="1"/>
  <c r="J14" i="1"/>
  <c r="J15" i="1"/>
  <c r="J16" i="1"/>
  <c r="J17" i="1"/>
  <c r="H23" i="1"/>
  <c r="E23" i="1"/>
  <c r="M22" i="1"/>
  <c r="N22" i="1" s="1"/>
  <c r="H22" i="1"/>
  <c r="E22" i="1"/>
  <c r="J21" i="1"/>
  <c r="H21" i="1"/>
  <c r="E21" i="1"/>
  <c r="N20" i="1"/>
  <c r="J20" i="1"/>
  <c r="H20" i="1"/>
  <c r="E20" i="1"/>
  <c r="N19" i="1"/>
  <c r="J19" i="1"/>
  <c r="H19" i="1"/>
  <c r="E19" i="1"/>
  <c r="N18" i="1"/>
  <c r="J18" i="1"/>
  <c r="H18" i="1"/>
  <c r="E18" i="1"/>
  <c r="N17" i="1"/>
  <c r="H17" i="1"/>
  <c r="E17" i="1"/>
  <c r="N16" i="1"/>
  <c r="H16" i="1"/>
  <c r="E16" i="1"/>
  <c r="N15" i="1"/>
  <c r="H15" i="1"/>
  <c r="E15" i="1"/>
  <c r="N14" i="1"/>
  <c r="H14" i="1"/>
  <c r="E14" i="1"/>
  <c r="N13" i="1"/>
  <c r="H13" i="1"/>
  <c r="E13" i="1"/>
  <c r="J11" i="1"/>
  <c r="M11" i="1" s="1"/>
  <c r="H11" i="1"/>
  <c r="E11" i="1"/>
  <c r="J10" i="1"/>
  <c r="M10" i="1" s="1"/>
  <c r="H10" i="1"/>
  <c r="E10" i="1"/>
  <c r="N7" i="1"/>
  <c r="J7" i="1"/>
  <c r="H7" i="1"/>
  <c r="E7" i="1"/>
  <c r="N6" i="1"/>
  <c r="H6" i="1"/>
  <c r="E6" i="1"/>
  <c r="K8" i="1" l="1"/>
  <c r="K29" i="1"/>
  <c r="K27" i="1"/>
  <c r="N11" i="1"/>
  <c r="N10" i="1"/>
  <c r="K40" i="1"/>
  <c r="K44" i="1"/>
  <c r="K30" i="1"/>
  <c r="K33" i="1"/>
  <c r="K39" i="1"/>
  <c r="K43" i="1"/>
  <c r="J69" i="1"/>
  <c r="J87" i="1"/>
  <c r="E53" i="1"/>
  <c r="J85" i="1"/>
  <c r="K38" i="1"/>
  <c r="K42" i="1"/>
  <c r="E57" i="1"/>
  <c r="E61" i="1"/>
  <c r="J84" i="1"/>
  <c r="J35" i="1"/>
  <c r="K37" i="1"/>
  <c r="K41" i="1"/>
  <c r="K45" i="1"/>
  <c r="E54" i="1"/>
  <c r="J51" i="1"/>
  <c r="K58" i="1" s="1"/>
  <c r="E78" i="1"/>
  <c r="E62" i="1"/>
  <c r="K32" i="1"/>
  <c r="J23" i="1"/>
  <c r="K23" i="1" s="1"/>
  <c r="J22" i="1"/>
  <c r="K22" i="1" s="1"/>
  <c r="K6" i="1"/>
  <c r="K7" i="1"/>
  <c r="K13" i="1"/>
  <c r="K14" i="1"/>
  <c r="K15" i="1"/>
  <c r="K16" i="1"/>
  <c r="K17" i="1"/>
  <c r="K18" i="1"/>
  <c r="K10" i="1"/>
  <c r="K21" i="1"/>
  <c r="K28" i="1"/>
  <c r="K19" i="1"/>
  <c r="K25" i="1"/>
  <c r="K31" i="1"/>
  <c r="K11" i="1"/>
  <c r="K20" i="1"/>
  <c r="K26" i="1"/>
  <c r="K81" i="1" l="1"/>
  <c r="K73" i="1"/>
  <c r="K85" i="1"/>
  <c r="K79" i="1"/>
  <c r="K75" i="1"/>
  <c r="K78" i="1"/>
  <c r="K83" i="1"/>
  <c r="K80" i="1"/>
  <c r="K71" i="1"/>
  <c r="K77" i="1"/>
  <c r="K82" i="1"/>
  <c r="K76" i="1"/>
  <c r="K84" i="1"/>
  <c r="K72" i="1"/>
  <c r="K55" i="1"/>
  <c r="K57" i="1"/>
  <c r="K59" i="1"/>
  <c r="K54" i="1"/>
  <c r="K61" i="1"/>
  <c r="K53" i="1"/>
  <c r="K62" i="1"/>
</calcChain>
</file>

<file path=xl/sharedStrings.xml><?xml version="1.0" encoding="utf-8"?>
<sst xmlns="http://schemas.openxmlformats.org/spreadsheetml/2006/main" count="85" uniqueCount="54">
  <si>
    <t>Full-Time</t>
  </si>
  <si>
    <t>Part-Time</t>
  </si>
  <si>
    <t>TOTAL</t>
  </si>
  <si>
    <t>Tenured or Tenure Track</t>
  </si>
  <si>
    <t>Total</t>
  </si>
  <si>
    <t>Gender</t>
  </si>
  <si>
    <t>Female</t>
  </si>
  <si>
    <t>Male</t>
  </si>
  <si>
    <t>Tenure Status</t>
  </si>
  <si>
    <t>Tenured</t>
  </si>
  <si>
    <t>Tenure Track</t>
  </si>
  <si>
    <t>Ethnicity</t>
  </si>
  <si>
    <t>Asian</t>
  </si>
  <si>
    <t>Black</t>
  </si>
  <si>
    <t>Hispanic</t>
  </si>
  <si>
    <t>Native American</t>
  </si>
  <si>
    <t>Pacific Islander</t>
  </si>
  <si>
    <t>Two or More Races</t>
  </si>
  <si>
    <t>Non-Resident</t>
  </si>
  <si>
    <t>Unknown</t>
  </si>
  <si>
    <t>White</t>
  </si>
  <si>
    <t>URM</t>
  </si>
  <si>
    <t>All Diverse Groups</t>
  </si>
  <si>
    <t>Rank</t>
  </si>
  <si>
    <t>Professor</t>
  </si>
  <si>
    <t>Instructor</t>
  </si>
  <si>
    <t>Adjunct</t>
  </si>
  <si>
    <t>Other Faculty</t>
  </si>
  <si>
    <t>Full Time Equivalence (FTE)</t>
  </si>
  <si>
    <t>School</t>
  </si>
  <si>
    <t>Albers School of Business &amp; Economics</t>
  </si>
  <si>
    <t>College of Arts &amp; Sciences</t>
  </si>
  <si>
    <t>College of Education</t>
  </si>
  <si>
    <t>College of Nursing</t>
  </si>
  <si>
    <t>College of Science and Engineering</t>
  </si>
  <si>
    <t>School of Law</t>
  </si>
  <si>
    <t>School of New &amp; Continuing Studies</t>
  </si>
  <si>
    <t>School of Theology and Ministry</t>
  </si>
  <si>
    <t>Other</t>
  </si>
  <si>
    <t>Librarians: A.A. Lemieux and Law</t>
  </si>
  <si>
    <t>Library</t>
  </si>
  <si>
    <t>A.A. Lemieux</t>
  </si>
  <si>
    <t>Law</t>
  </si>
  <si>
    <t>Two or more races</t>
  </si>
  <si>
    <t>Fall 2022 Faculty Profile</t>
  </si>
  <si>
    <t>Fall 2022 Staff Profile</t>
  </si>
  <si>
    <t>Associate Professor</t>
  </si>
  <si>
    <t>Assistant Professor</t>
  </si>
  <si>
    <t>Part-Time*</t>
  </si>
  <si>
    <t>Full Time Equivalence (FTE)****</t>
  </si>
  <si>
    <t>Associate Teaching Professor**</t>
  </si>
  <si>
    <t>Assistant Teaching Professor**</t>
  </si>
  <si>
    <t>Lecturer***</t>
  </si>
  <si>
    <t>*Part-time status calculation based on contracted faculty FTE as Fall 2022
** New Faculty Rank category as of Fall 2022
***Lecturer rank eliminated in Fall of 2022
****Full Time Equivalance based on contracted FTE starting in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</si>
</sst>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5" fillId="0" borderId="2" xfId="2" applyFont="1" applyFill="1" applyBorder="1" applyAlignment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4" fillId="2" borderId="2" xfId="2" applyFont="1" applyFill="1" applyBorder="1" applyAlignment="1"/>
    <xf numFmtId="0" fontId="4" fillId="0" borderId="0" xfId="2" applyFont="1" applyFill="1" applyBorder="1" applyAlignment="1"/>
    <xf numFmtId="0" fontId="4" fillId="2" borderId="2" xfId="2" applyFont="1" applyFill="1" applyBorder="1" applyAlignment="1">
      <alignment horizontal="center"/>
    </xf>
    <xf numFmtId="9" fontId="4" fillId="2" borderId="2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9" fontId="5" fillId="2" borderId="2" xfId="1" applyFont="1" applyFill="1" applyBorder="1" applyAlignment="1">
      <alignment horizontal="center"/>
    </xf>
    <xf numFmtId="0" fontId="0" fillId="0" borderId="0" xfId="0" applyNumberFormat="1"/>
    <xf numFmtId="9" fontId="4" fillId="0" borderId="0" xfId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9" fontId="4" fillId="3" borderId="0" xfId="1" applyFont="1" applyFill="1" applyBorder="1" applyAlignment="1">
      <alignment horizontal="center"/>
    </xf>
    <xf numFmtId="0" fontId="0" fillId="0" borderId="0" xfId="0" applyFill="1" applyBorder="1"/>
    <xf numFmtId="0" fontId="4" fillId="4" borderId="0" xfId="2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9" fontId="4" fillId="0" borderId="0" xfId="1" applyNumberFormat="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5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NumberFormat="1" applyFill="1" applyAlignment="1">
      <alignment horizontal="right"/>
    </xf>
    <xf numFmtId="0" fontId="4" fillId="3" borderId="1" xfId="2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7" fillId="0" borderId="3" xfId="2" applyFont="1" applyFill="1" applyBorder="1" applyAlignment="1"/>
    <xf numFmtId="0" fontId="7" fillId="0" borderId="0" xfId="2" applyFont="1" applyFill="1" applyBorder="1" applyAlignment="1"/>
    <xf numFmtId="0" fontId="8" fillId="0" borderId="3" xfId="2" applyFont="1" applyFill="1" applyBorder="1" applyAlignment="1">
      <alignment horizontal="center"/>
    </xf>
    <xf numFmtId="9" fontId="7" fillId="0" borderId="3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9" fontId="8" fillId="0" borderId="3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9" fontId="7" fillId="3" borderId="3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9" fontId="8" fillId="0" borderId="0" xfId="1" applyFont="1" applyFill="1" applyBorder="1" applyAlignment="1">
      <alignment horizontal="center"/>
    </xf>
    <xf numFmtId="9" fontId="7" fillId="3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right" wrapText="1"/>
    </xf>
    <xf numFmtId="1" fontId="0" fillId="0" borderId="0" xfId="0" applyNumberFormat="1"/>
    <xf numFmtId="0" fontId="10" fillId="0" borderId="0" xfId="2" applyFont="1" applyFill="1" applyBorder="1" applyAlignment="1"/>
    <xf numFmtId="0" fontId="3" fillId="0" borderId="0" xfId="0" applyFont="1" applyFill="1" applyAlignment="1">
      <alignment wrapText="1"/>
    </xf>
    <xf numFmtId="0" fontId="0" fillId="0" borderId="0" xfId="0" applyFill="1"/>
    <xf numFmtId="9" fontId="0" fillId="0" borderId="0" xfId="1" applyFont="1"/>
    <xf numFmtId="0" fontId="4" fillId="0" borderId="0" xfId="2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Border="1" applyAlignment="1"/>
    <xf numFmtId="9" fontId="0" fillId="0" borderId="0" xfId="0" applyNumberForma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4" fillId="2" borderId="3" xfId="2" applyFont="1" applyFill="1" applyBorder="1" applyAlignment="1"/>
    <xf numFmtId="0" fontId="4" fillId="2" borderId="3" xfId="2" applyFont="1" applyFill="1" applyBorder="1" applyAlignment="1">
      <alignment horizontal="center"/>
    </xf>
    <xf numFmtId="9" fontId="4" fillId="2" borderId="3" xfId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2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5" fillId="0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0"/>
  <sheetViews>
    <sheetView tabSelected="1" zoomScale="70" zoomScaleNormal="70" zoomScaleSheetLayoutView="70" workbookViewId="0">
      <pane xSplit="2" ySplit="1" topLeftCell="C27" activePane="bottomRight" state="frozen"/>
      <selection pane="topRight" activeCell="C1" sqref="C1"/>
      <selection pane="bottomLeft" activeCell="A2" sqref="A2"/>
      <selection pane="bottomRight" activeCell="B57" sqref="B57"/>
    </sheetView>
  </sheetViews>
  <sheetFormatPr defaultRowHeight="13" x14ac:dyDescent="0.3"/>
  <cols>
    <col min="1" max="1" width="9.54296875" style="1" customWidth="1"/>
    <col min="2" max="2" width="35.26953125" bestFit="1" customWidth="1"/>
    <col min="3" max="3" width="2.7265625" style="24" hidden="1" customWidth="1"/>
    <col min="4" max="5" width="7.7265625" customWidth="1"/>
    <col min="6" max="6" width="2" style="24" customWidth="1"/>
    <col min="7" max="8" width="7.7265625" customWidth="1"/>
    <col min="9" max="9" width="2" style="24" customWidth="1"/>
    <col min="10" max="11" width="7.7265625" customWidth="1"/>
    <col min="12" max="12" width="2.7265625" style="24" customWidth="1"/>
    <col min="13" max="14" width="7.7265625" customWidth="1"/>
    <col min="17" max="17" width="38.453125" bestFit="1" customWidth="1"/>
  </cols>
  <sheetData>
    <row r="1" spans="1:15" ht="15.5" x14ac:dyDescent="0.35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5" x14ac:dyDescent="0.3">
      <c r="B2" s="2"/>
      <c r="C2" s="3"/>
      <c r="D2" s="2"/>
      <c r="E2" s="2"/>
      <c r="F2" s="3"/>
      <c r="G2" s="2"/>
      <c r="H2" s="2"/>
      <c r="I2" s="3"/>
      <c r="J2" s="2"/>
      <c r="K2" s="2"/>
      <c r="L2" s="3"/>
      <c r="M2" s="2"/>
      <c r="N2" s="2"/>
    </row>
    <row r="3" spans="1:15" ht="24.75" customHeight="1" x14ac:dyDescent="0.25">
      <c r="A3" s="4"/>
      <c r="B3" s="5"/>
      <c r="C3" s="5"/>
      <c r="D3" s="79" t="s">
        <v>0</v>
      </c>
      <c r="E3" s="79"/>
      <c r="F3" s="6"/>
      <c r="G3" s="79" t="s">
        <v>48</v>
      </c>
      <c r="H3" s="79"/>
      <c r="I3" s="6"/>
      <c r="J3" s="79" t="s">
        <v>2</v>
      </c>
      <c r="K3" s="79"/>
      <c r="L3"/>
      <c r="M3" s="87" t="s">
        <v>3</v>
      </c>
      <c r="N3" s="87"/>
      <c r="O3" s="6"/>
    </row>
    <row r="4" spans="1:15" x14ac:dyDescent="0.3">
      <c r="A4" s="7"/>
      <c r="B4" s="8" t="s">
        <v>4</v>
      </c>
      <c r="C4" s="9"/>
      <c r="D4" s="73">
        <f>SUM(D6:D8)</f>
        <v>495</v>
      </c>
      <c r="E4" s="73"/>
      <c r="F4" s="10"/>
      <c r="G4" s="73">
        <f>SUM(G6:G8)</f>
        <v>275</v>
      </c>
      <c r="H4" s="73"/>
      <c r="I4" s="10"/>
      <c r="J4" s="73">
        <f>SUM(D4:H4)</f>
        <v>770</v>
      </c>
      <c r="K4" s="73"/>
      <c r="L4"/>
      <c r="M4" s="73">
        <f>SUM(M6:M8)</f>
        <v>309</v>
      </c>
      <c r="N4" s="73"/>
      <c r="O4" s="10"/>
    </row>
    <row r="5" spans="1:15" x14ac:dyDescent="0.3">
      <c r="A5" s="11"/>
      <c r="B5" s="12"/>
      <c r="C5" s="13"/>
      <c r="D5" s="14"/>
      <c r="E5" s="15"/>
      <c r="F5" s="16"/>
      <c r="G5" s="14"/>
      <c r="H5" s="15"/>
      <c r="I5" s="16"/>
      <c r="J5" s="17"/>
      <c r="K5" s="18"/>
      <c r="L5"/>
      <c r="M5" s="14"/>
      <c r="N5" s="15"/>
      <c r="O5" s="16"/>
    </row>
    <row r="6" spans="1:15" x14ac:dyDescent="0.3">
      <c r="A6" s="1" t="s">
        <v>5</v>
      </c>
      <c r="B6" s="13" t="s">
        <v>6</v>
      </c>
      <c r="C6" s="13"/>
      <c r="D6" s="19">
        <v>275</v>
      </c>
      <c r="E6" s="20">
        <f>D6/D$4</f>
        <v>0.55555555555555558</v>
      </c>
      <c r="F6" s="16"/>
      <c r="G6" s="19">
        <v>158</v>
      </c>
      <c r="H6" s="20">
        <f>G6/G$4</f>
        <v>0.57454545454545458</v>
      </c>
      <c r="I6" s="16"/>
      <c r="J6" s="10">
        <f>SUM(D6,G6)</f>
        <v>433</v>
      </c>
      <c r="K6" s="21">
        <f>J6/J$4</f>
        <v>0.56233766233766236</v>
      </c>
      <c r="L6"/>
      <c r="M6" s="22">
        <v>149</v>
      </c>
      <c r="N6" s="23">
        <f>M6/M$4</f>
        <v>0.48220064724919093</v>
      </c>
      <c r="O6" s="16"/>
    </row>
    <row r="7" spans="1:15" x14ac:dyDescent="0.3">
      <c r="B7" s="13" t="s">
        <v>7</v>
      </c>
      <c r="C7" s="13"/>
      <c r="D7" s="19">
        <v>216</v>
      </c>
      <c r="E7" s="20">
        <f t="shared" ref="E7:E33" si="0">D7/D$4</f>
        <v>0.43636363636363634</v>
      </c>
      <c r="F7" s="16"/>
      <c r="G7" s="19">
        <v>110</v>
      </c>
      <c r="H7" s="20">
        <f t="shared" ref="H7:H33" si="1">G7/G$4</f>
        <v>0.4</v>
      </c>
      <c r="I7" s="16"/>
      <c r="J7" s="10">
        <f>SUM(D7,G7)</f>
        <v>326</v>
      </c>
      <c r="K7" s="21">
        <f t="shared" ref="K7:K33" si="2">J7/J$4</f>
        <v>0.42337662337662335</v>
      </c>
      <c r="L7"/>
      <c r="M7" s="22">
        <v>158</v>
      </c>
      <c r="N7" s="23">
        <f>M7/M$4</f>
        <v>0.51132686084142398</v>
      </c>
      <c r="O7" s="16"/>
    </row>
    <row r="8" spans="1:15" x14ac:dyDescent="0.3">
      <c r="B8" s="13" t="s">
        <v>19</v>
      </c>
      <c r="C8" s="13"/>
      <c r="D8" s="19">
        <v>4</v>
      </c>
      <c r="E8" s="20">
        <f t="shared" si="0"/>
        <v>8.0808080808080808E-3</v>
      </c>
      <c r="F8" s="16"/>
      <c r="G8" s="19">
        <v>7</v>
      </c>
      <c r="H8" s="20">
        <f t="shared" si="1"/>
        <v>2.5454545454545455E-2</v>
      </c>
      <c r="I8" s="16"/>
      <c r="J8" s="10">
        <f>SUM(D8,G8)</f>
        <v>11</v>
      </c>
      <c r="K8" s="21">
        <f t="shared" ref="K8" si="3">J8/J$4</f>
        <v>1.4285714285714285E-2</v>
      </c>
      <c r="L8"/>
      <c r="M8" s="22">
        <v>2</v>
      </c>
      <c r="N8" s="23">
        <f>M8/M$4</f>
        <v>6.4724919093851136E-3</v>
      </c>
      <c r="O8" s="16"/>
    </row>
    <row r="9" spans="1:15" x14ac:dyDescent="0.3">
      <c r="A9" s="11"/>
      <c r="B9" s="12"/>
      <c r="C9" s="13"/>
      <c r="D9" s="14"/>
      <c r="E9" s="15"/>
      <c r="F9" s="16"/>
      <c r="G9" s="14"/>
      <c r="H9" s="15"/>
      <c r="I9" s="16"/>
      <c r="J9" s="17"/>
      <c r="K9" s="18"/>
      <c r="L9"/>
      <c r="M9" s="14"/>
      <c r="N9" s="15"/>
      <c r="O9" s="16"/>
    </row>
    <row r="10" spans="1:15" x14ac:dyDescent="0.3">
      <c r="A10" s="84" t="s">
        <v>8</v>
      </c>
      <c r="B10" s="13" t="s">
        <v>9</v>
      </c>
      <c r="C10" s="13"/>
      <c r="D10" s="19">
        <v>217</v>
      </c>
      <c r="E10" s="20">
        <f t="shared" si="0"/>
        <v>0.43838383838383838</v>
      </c>
      <c r="F10" s="16"/>
      <c r="G10" s="16">
        <v>21</v>
      </c>
      <c r="H10" s="20">
        <f t="shared" si="1"/>
        <v>7.636363636363637E-2</v>
      </c>
      <c r="J10" s="10">
        <f>SUM(D10,G10)</f>
        <v>238</v>
      </c>
      <c r="K10" s="21">
        <f t="shared" si="2"/>
        <v>0.30909090909090908</v>
      </c>
      <c r="L10" s="25"/>
      <c r="M10" s="22">
        <f>J10</f>
        <v>238</v>
      </c>
      <c r="N10" s="23">
        <f>M10/M$4</f>
        <v>0.77022653721682843</v>
      </c>
      <c r="O10" s="16"/>
    </row>
    <row r="11" spans="1:15" x14ac:dyDescent="0.3">
      <c r="A11" s="85"/>
      <c r="B11" s="13" t="s">
        <v>10</v>
      </c>
      <c r="C11" s="13"/>
      <c r="D11" s="19">
        <v>71</v>
      </c>
      <c r="E11" s="20">
        <f t="shared" si="0"/>
        <v>0.14343434343434344</v>
      </c>
      <c r="F11" s="16"/>
      <c r="G11" s="16">
        <v>0</v>
      </c>
      <c r="H11" s="20">
        <f t="shared" si="1"/>
        <v>0</v>
      </c>
      <c r="J11" s="10">
        <f>SUM(D11,G11)</f>
        <v>71</v>
      </c>
      <c r="K11" s="21">
        <f t="shared" si="2"/>
        <v>9.2207792207792211E-2</v>
      </c>
      <c r="L11" s="25"/>
      <c r="M11" s="22">
        <f>J11</f>
        <v>71</v>
      </c>
      <c r="N11" s="23">
        <f>M11/M$4</f>
        <v>0.22977346278317151</v>
      </c>
      <c r="O11" s="16"/>
    </row>
    <row r="12" spans="1:15" x14ac:dyDescent="0.3">
      <c r="A12" s="11"/>
      <c r="B12" s="12"/>
      <c r="C12" s="13"/>
      <c r="D12" s="14"/>
      <c r="E12" s="15"/>
      <c r="F12" s="16"/>
      <c r="G12" s="14"/>
      <c r="H12" s="15"/>
      <c r="I12" s="16"/>
      <c r="J12" s="17"/>
      <c r="K12" s="18"/>
      <c r="L12"/>
      <c r="M12" s="14"/>
      <c r="N12" s="15"/>
      <c r="O12" s="16"/>
    </row>
    <row r="13" spans="1:15" x14ac:dyDescent="0.3">
      <c r="A13" s="1" t="s">
        <v>11</v>
      </c>
      <c r="B13" s="26" t="s">
        <v>12</v>
      </c>
      <c r="C13" s="13"/>
      <c r="D13" s="27">
        <v>61</v>
      </c>
      <c r="E13" s="28">
        <f t="shared" si="0"/>
        <v>0.12323232323232323</v>
      </c>
      <c r="F13" s="16"/>
      <c r="G13" s="19">
        <v>35</v>
      </c>
      <c r="H13" s="20">
        <f t="shared" si="1"/>
        <v>0.12727272727272726</v>
      </c>
      <c r="I13" s="16"/>
      <c r="J13" s="10">
        <f>SUM(D13,G13)</f>
        <v>96</v>
      </c>
      <c r="K13" s="29">
        <f t="shared" si="2"/>
        <v>0.12467532467532468</v>
      </c>
      <c r="L13" s="30"/>
      <c r="M13" s="31">
        <v>45</v>
      </c>
      <c r="N13" s="23">
        <f t="shared" ref="N13:N23" si="4">M13/M$4</f>
        <v>0.14563106796116504</v>
      </c>
      <c r="O13" s="32"/>
    </row>
    <row r="14" spans="1:15" x14ac:dyDescent="0.3">
      <c r="B14" s="26" t="s">
        <v>13</v>
      </c>
      <c r="C14" s="13"/>
      <c r="D14" s="27">
        <v>17</v>
      </c>
      <c r="E14" s="28">
        <f t="shared" si="0"/>
        <v>3.4343434343434343E-2</v>
      </c>
      <c r="F14" s="16"/>
      <c r="G14" s="19">
        <v>19</v>
      </c>
      <c r="H14" s="20">
        <f t="shared" si="1"/>
        <v>6.9090909090909092E-2</v>
      </c>
      <c r="I14" s="16"/>
      <c r="J14" s="10">
        <f t="shared" ref="J14:J21" si="5">SUM(D14,G14)</f>
        <v>36</v>
      </c>
      <c r="K14" s="29">
        <f t="shared" si="2"/>
        <v>4.6753246753246755E-2</v>
      </c>
      <c r="L14" s="30"/>
      <c r="M14" s="31">
        <v>12</v>
      </c>
      <c r="N14" s="23">
        <f>M14/M$4</f>
        <v>3.8834951456310676E-2</v>
      </c>
      <c r="O14" s="32"/>
    </row>
    <row r="15" spans="1:15" x14ac:dyDescent="0.3">
      <c r="B15" s="26" t="s">
        <v>14</v>
      </c>
      <c r="C15" s="13"/>
      <c r="D15" s="27">
        <v>29</v>
      </c>
      <c r="E15" s="28">
        <f t="shared" si="0"/>
        <v>5.8585858585858588E-2</v>
      </c>
      <c r="F15" s="16"/>
      <c r="G15" s="19">
        <v>19</v>
      </c>
      <c r="H15" s="20">
        <f t="shared" si="1"/>
        <v>6.9090909090909092E-2</v>
      </c>
      <c r="I15" s="16"/>
      <c r="J15" s="10">
        <f t="shared" si="5"/>
        <v>48</v>
      </c>
      <c r="K15" s="29">
        <f t="shared" si="2"/>
        <v>6.2337662337662338E-2</v>
      </c>
      <c r="L15" s="30"/>
      <c r="M15" s="31">
        <v>19</v>
      </c>
      <c r="N15" s="23">
        <f t="shared" si="4"/>
        <v>6.1488673139158574E-2</v>
      </c>
      <c r="O15" s="32"/>
    </row>
    <row r="16" spans="1:15" x14ac:dyDescent="0.3">
      <c r="B16" s="26" t="s">
        <v>15</v>
      </c>
      <c r="C16" s="13"/>
      <c r="D16" s="27">
        <v>3</v>
      </c>
      <c r="E16" s="28">
        <f t="shared" si="0"/>
        <v>6.0606060606060606E-3</v>
      </c>
      <c r="F16" s="16"/>
      <c r="G16" s="19">
        <v>2</v>
      </c>
      <c r="H16" s="20">
        <f t="shared" si="1"/>
        <v>7.2727272727272727E-3</v>
      </c>
      <c r="I16" s="16"/>
      <c r="J16" s="10">
        <f t="shared" si="5"/>
        <v>5</v>
      </c>
      <c r="K16" s="29">
        <f t="shared" si="2"/>
        <v>6.4935064935064939E-3</v>
      </c>
      <c r="L16" s="30"/>
      <c r="M16" s="31">
        <v>2</v>
      </c>
      <c r="N16" s="23">
        <f t="shared" si="4"/>
        <v>6.4724919093851136E-3</v>
      </c>
      <c r="O16" s="32"/>
    </row>
    <row r="17" spans="1:15" x14ac:dyDescent="0.3">
      <c r="B17" s="26" t="s">
        <v>16</v>
      </c>
      <c r="C17" s="13"/>
      <c r="D17" s="27">
        <v>0</v>
      </c>
      <c r="E17" s="28">
        <f t="shared" si="0"/>
        <v>0</v>
      </c>
      <c r="F17" s="16"/>
      <c r="G17" s="19">
        <v>0</v>
      </c>
      <c r="H17" s="20">
        <f t="shared" si="1"/>
        <v>0</v>
      </c>
      <c r="I17" s="16"/>
      <c r="J17" s="10">
        <f t="shared" si="5"/>
        <v>0</v>
      </c>
      <c r="K17" s="29">
        <f t="shared" si="2"/>
        <v>0</v>
      </c>
      <c r="L17" s="30"/>
      <c r="M17" s="31">
        <v>0</v>
      </c>
      <c r="N17" s="23">
        <f t="shared" si="4"/>
        <v>0</v>
      </c>
      <c r="O17" s="32"/>
    </row>
    <row r="18" spans="1:15" x14ac:dyDescent="0.3">
      <c r="B18" s="33" t="s">
        <v>17</v>
      </c>
      <c r="C18" s="13"/>
      <c r="D18" s="27">
        <v>3</v>
      </c>
      <c r="E18" s="28">
        <f t="shared" si="0"/>
        <v>6.0606060606060606E-3</v>
      </c>
      <c r="F18" s="16"/>
      <c r="G18" s="27">
        <v>3</v>
      </c>
      <c r="H18" s="20">
        <f t="shared" si="1"/>
        <v>1.090909090909091E-2</v>
      </c>
      <c r="I18" s="16"/>
      <c r="J18" s="10">
        <f t="shared" si="5"/>
        <v>6</v>
      </c>
      <c r="K18" s="29">
        <f>J18/J$4</f>
        <v>7.7922077922077922E-3</v>
      </c>
      <c r="L18" s="30"/>
      <c r="M18" s="31">
        <v>3</v>
      </c>
      <c r="N18" s="23">
        <f t="shared" si="4"/>
        <v>9.7087378640776691E-3</v>
      </c>
      <c r="O18" s="32"/>
    </row>
    <row r="19" spans="1:15" x14ac:dyDescent="0.3">
      <c r="B19" s="33" t="s">
        <v>18</v>
      </c>
      <c r="C19" s="13"/>
      <c r="D19" s="27">
        <v>3</v>
      </c>
      <c r="E19" s="28">
        <f t="shared" si="0"/>
        <v>6.0606060606060606E-3</v>
      </c>
      <c r="F19" s="16"/>
      <c r="G19" s="19">
        <v>11</v>
      </c>
      <c r="H19" s="20">
        <f t="shared" si="1"/>
        <v>0.04</v>
      </c>
      <c r="I19" s="16"/>
      <c r="J19" s="10">
        <f t="shared" si="5"/>
        <v>14</v>
      </c>
      <c r="K19" s="29">
        <f>J19/J$4</f>
        <v>1.8181818181818181E-2</v>
      </c>
      <c r="L19" s="30"/>
      <c r="M19" s="31">
        <v>2</v>
      </c>
      <c r="N19" s="23">
        <f t="shared" si="4"/>
        <v>6.4724919093851136E-3</v>
      </c>
      <c r="O19" s="32"/>
    </row>
    <row r="20" spans="1:15" x14ac:dyDescent="0.3">
      <c r="B20" s="26" t="s">
        <v>19</v>
      </c>
      <c r="C20" s="13"/>
      <c r="D20" s="27">
        <v>82</v>
      </c>
      <c r="E20" s="28">
        <f t="shared" si="0"/>
        <v>0.16565656565656567</v>
      </c>
      <c r="F20" s="16"/>
      <c r="G20" s="34">
        <v>31</v>
      </c>
      <c r="H20" s="20">
        <f t="shared" si="1"/>
        <v>0.11272727272727273</v>
      </c>
      <c r="I20" s="16"/>
      <c r="J20" s="10">
        <f t="shared" si="5"/>
        <v>113</v>
      </c>
      <c r="K20" s="29">
        <f t="shared" si="2"/>
        <v>0.14675324675324675</v>
      </c>
      <c r="L20" s="30"/>
      <c r="M20" s="31">
        <v>62</v>
      </c>
      <c r="N20" s="23">
        <f t="shared" si="4"/>
        <v>0.20064724919093851</v>
      </c>
      <c r="O20" s="32"/>
    </row>
    <row r="21" spans="1:15" x14ac:dyDescent="0.3">
      <c r="B21" s="26" t="s">
        <v>20</v>
      </c>
      <c r="C21" s="13"/>
      <c r="D21" s="27">
        <v>297</v>
      </c>
      <c r="E21" s="28">
        <f t="shared" si="0"/>
        <v>0.6</v>
      </c>
      <c r="F21" s="16"/>
      <c r="G21" s="27">
        <v>155</v>
      </c>
      <c r="H21" s="20">
        <f t="shared" si="1"/>
        <v>0.5636363636363636</v>
      </c>
      <c r="I21" s="16"/>
      <c r="J21" s="10">
        <f t="shared" si="5"/>
        <v>452</v>
      </c>
      <c r="K21" s="29">
        <f t="shared" si="2"/>
        <v>0.58701298701298699</v>
      </c>
      <c r="L21" s="30"/>
      <c r="M21" s="35">
        <v>164</v>
      </c>
      <c r="N21" s="23">
        <f>M21/M$4</f>
        <v>0.53074433656957931</v>
      </c>
      <c r="O21" s="32"/>
    </row>
    <row r="22" spans="1:15" x14ac:dyDescent="0.3">
      <c r="A22" s="36" t="s">
        <v>21</v>
      </c>
      <c r="B22" s="37"/>
      <c r="C22" s="38"/>
      <c r="D22" s="39">
        <v>49</v>
      </c>
      <c r="E22" s="40">
        <f>D22/D$4</f>
        <v>9.8989898989898989E-2</v>
      </c>
      <c r="F22" s="41"/>
      <c r="G22" s="39">
        <v>48</v>
      </c>
      <c r="H22" s="40">
        <f t="shared" si="1"/>
        <v>0.17454545454545456</v>
      </c>
      <c r="I22" s="41"/>
      <c r="J22" s="39">
        <f>SUM(J14:J17)</f>
        <v>89</v>
      </c>
      <c r="K22" s="42">
        <f t="shared" si="2"/>
        <v>0.11558441558441558</v>
      </c>
      <c r="L22" s="43"/>
      <c r="M22" s="31">
        <f>SUM(M14:M17)</f>
        <v>33</v>
      </c>
      <c r="N22" s="44">
        <f>M22/M$4</f>
        <v>0.10679611650485436</v>
      </c>
      <c r="O22" s="32"/>
    </row>
    <row r="23" spans="1:15" x14ac:dyDescent="0.3">
      <c r="A23" s="86" t="s">
        <v>22</v>
      </c>
      <c r="B23" s="86"/>
      <c r="C23" s="38"/>
      <c r="D23" s="45">
        <v>113</v>
      </c>
      <c r="E23" s="46">
        <f>D23/D$4</f>
        <v>0.22828282828282828</v>
      </c>
      <c r="F23" s="41"/>
      <c r="G23" s="45">
        <v>80</v>
      </c>
      <c r="H23" s="46">
        <f>G23/G$4</f>
        <v>0.29090909090909089</v>
      </c>
      <c r="I23" s="41"/>
      <c r="J23" s="45">
        <f>SUM(J13:J17)</f>
        <v>185</v>
      </c>
      <c r="K23" s="47">
        <f t="shared" si="2"/>
        <v>0.24025974025974026</v>
      </c>
      <c r="L23" s="43"/>
      <c r="M23" s="35">
        <f>SUM(M13:M17)</f>
        <v>78</v>
      </c>
      <c r="N23" s="48">
        <f t="shared" si="4"/>
        <v>0.25242718446601942</v>
      </c>
      <c r="O23" s="32"/>
    </row>
    <row r="24" spans="1:15" x14ac:dyDescent="0.3">
      <c r="A24" s="11"/>
      <c r="B24" s="12"/>
      <c r="C24" s="13"/>
      <c r="D24" s="14"/>
      <c r="E24" s="15"/>
      <c r="F24" s="16"/>
      <c r="G24" s="14"/>
      <c r="H24" s="15"/>
      <c r="I24" s="16"/>
      <c r="J24" s="17"/>
      <c r="K24" s="18"/>
      <c r="L24"/>
      <c r="M24" s="14"/>
      <c r="N24" s="15"/>
      <c r="O24" s="16"/>
    </row>
    <row r="25" spans="1:15" x14ac:dyDescent="0.3">
      <c r="A25" s="1" t="s">
        <v>23</v>
      </c>
      <c r="B25" s="49" t="s">
        <v>24</v>
      </c>
      <c r="C25" s="49"/>
      <c r="D25" s="27">
        <v>99</v>
      </c>
      <c r="E25" s="20">
        <f t="shared" si="0"/>
        <v>0.2</v>
      </c>
      <c r="F25" s="50"/>
      <c r="G25" s="19">
        <v>11</v>
      </c>
      <c r="H25" s="20">
        <f t="shared" si="1"/>
        <v>0.04</v>
      </c>
      <c r="I25" s="50"/>
      <c r="J25" s="10">
        <f>SUM(D25,G25)</f>
        <v>110</v>
      </c>
      <c r="K25" s="21">
        <f>J25/J$4</f>
        <v>0.14285714285714285</v>
      </c>
      <c r="L25" s="30"/>
      <c r="M25" s="22">
        <v>103</v>
      </c>
      <c r="N25" s="23">
        <f t="shared" ref="N25" si="6">M25/M$4</f>
        <v>0.33333333333333331</v>
      </c>
      <c r="O25" s="51"/>
    </row>
    <row r="26" spans="1:15" x14ac:dyDescent="0.3">
      <c r="B26" s="49" t="s">
        <v>46</v>
      </c>
      <c r="C26" s="49"/>
      <c r="D26" s="27">
        <v>137</v>
      </c>
      <c r="E26" s="20">
        <f t="shared" si="0"/>
        <v>0.27676767676767677</v>
      </c>
      <c r="F26" s="50"/>
      <c r="G26" s="19">
        <v>11</v>
      </c>
      <c r="H26" s="20">
        <f t="shared" si="1"/>
        <v>0.04</v>
      </c>
      <c r="I26" s="50"/>
      <c r="J26" s="10">
        <f t="shared" ref="J26:J33" si="7">SUM(D26,G26)</f>
        <v>148</v>
      </c>
      <c r="K26" s="21">
        <f t="shared" si="2"/>
        <v>0.19220779220779222</v>
      </c>
      <c r="L26" s="30"/>
      <c r="M26" s="22">
        <v>135</v>
      </c>
      <c r="N26" s="23">
        <f>M26/M$4</f>
        <v>0.43689320388349512</v>
      </c>
      <c r="O26" s="51"/>
    </row>
    <row r="27" spans="1:15" x14ac:dyDescent="0.3">
      <c r="B27" s="49" t="s">
        <v>50</v>
      </c>
      <c r="C27" s="49"/>
      <c r="D27" s="27">
        <v>51</v>
      </c>
      <c r="E27" s="20">
        <f t="shared" si="0"/>
        <v>0.10303030303030303</v>
      </c>
      <c r="F27" s="50"/>
      <c r="G27" s="19">
        <v>0</v>
      </c>
      <c r="H27" s="20">
        <f t="shared" si="1"/>
        <v>0</v>
      </c>
      <c r="I27" s="50"/>
      <c r="J27" s="10">
        <f t="shared" ref="J27" si="8">SUM(D27,G27)</f>
        <v>51</v>
      </c>
      <c r="K27" s="21">
        <f t="shared" ref="K27" si="9">J27/J$4</f>
        <v>6.6233766233766228E-2</v>
      </c>
      <c r="L27" s="30"/>
      <c r="M27" s="22">
        <v>0</v>
      </c>
      <c r="N27" s="23">
        <f t="shared" ref="N27:N33" si="10">M27/M$4</f>
        <v>0</v>
      </c>
      <c r="O27" s="51"/>
    </row>
    <row r="28" spans="1:15" x14ac:dyDescent="0.3">
      <c r="B28" s="49" t="s">
        <v>47</v>
      </c>
      <c r="C28" s="49"/>
      <c r="D28" s="27">
        <v>102</v>
      </c>
      <c r="E28" s="20">
        <f t="shared" si="0"/>
        <v>0.20606060606060606</v>
      </c>
      <c r="F28" s="50"/>
      <c r="G28" s="19">
        <v>3</v>
      </c>
      <c r="H28" s="20">
        <f t="shared" si="1"/>
        <v>1.090909090909091E-2</v>
      </c>
      <c r="I28" s="50"/>
      <c r="J28" s="10">
        <f t="shared" si="7"/>
        <v>105</v>
      </c>
      <c r="K28" s="21">
        <f t="shared" si="2"/>
        <v>0.13636363636363635</v>
      </c>
      <c r="L28" s="30"/>
      <c r="M28" s="22">
        <v>71</v>
      </c>
      <c r="N28" s="23">
        <f t="shared" si="10"/>
        <v>0.22977346278317151</v>
      </c>
      <c r="O28" s="51"/>
    </row>
    <row r="29" spans="1:15" x14ac:dyDescent="0.3">
      <c r="B29" s="49" t="s">
        <v>51</v>
      </c>
      <c r="C29" s="49"/>
      <c r="D29" s="27">
        <v>52</v>
      </c>
      <c r="E29" s="20">
        <f t="shared" si="0"/>
        <v>0.10505050505050505</v>
      </c>
      <c r="F29" s="50"/>
      <c r="G29" s="19">
        <v>1</v>
      </c>
      <c r="H29" s="20">
        <f t="shared" si="1"/>
        <v>3.6363636363636364E-3</v>
      </c>
      <c r="I29" s="50"/>
      <c r="J29" s="10">
        <f t="shared" ref="J29" si="11">SUM(D29,G29)</f>
        <v>53</v>
      </c>
      <c r="K29" s="21">
        <f t="shared" ref="K29" si="12">J29/J$4</f>
        <v>6.8831168831168826E-2</v>
      </c>
      <c r="L29" s="30"/>
      <c r="M29" s="22">
        <v>0</v>
      </c>
      <c r="N29" s="23">
        <f t="shared" si="10"/>
        <v>0</v>
      </c>
      <c r="O29" s="51"/>
    </row>
    <row r="30" spans="1:15" x14ac:dyDescent="0.3">
      <c r="B30" s="49" t="s">
        <v>25</v>
      </c>
      <c r="C30" s="49"/>
      <c r="D30" s="27">
        <v>45</v>
      </c>
      <c r="E30" s="20">
        <f t="shared" si="0"/>
        <v>9.0909090909090912E-2</v>
      </c>
      <c r="F30" s="50"/>
      <c r="G30" s="19">
        <v>3</v>
      </c>
      <c r="H30" s="20">
        <f t="shared" si="1"/>
        <v>1.090909090909091E-2</v>
      </c>
      <c r="I30" s="50"/>
      <c r="J30" s="10">
        <f t="shared" si="7"/>
        <v>48</v>
      </c>
      <c r="K30" s="21">
        <f t="shared" si="2"/>
        <v>6.2337662337662338E-2</v>
      </c>
      <c r="L30" s="30"/>
      <c r="M30" s="22">
        <v>0</v>
      </c>
      <c r="N30" s="23">
        <f t="shared" si="10"/>
        <v>0</v>
      </c>
      <c r="O30" s="51"/>
    </row>
    <row r="31" spans="1:15" x14ac:dyDescent="0.3">
      <c r="B31" s="49" t="s">
        <v>52</v>
      </c>
      <c r="C31" s="49"/>
      <c r="D31" s="27">
        <v>0</v>
      </c>
      <c r="E31" s="20">
        <f t="shared" si="0"/>
        <v>0</v>
      </c>
      <c r="F31" s="50"/>
      <c r="G31" s="19">
        <v>0</v>
      </c>
      <c r="H31" s="20">
        <f t="shared" si="1"/>
        <v>0</v>
      </c>
      <c r="I31" s="50"/>
      <c r="J31" s="10">
        <f t="shared" si="7"/>
        <v>0</v>
      </c>
      <c r="K31" s="21">
        <f t="shared" si="2"/>
        <v>0</v>
      </c>
      <c r="L31" s="30"/>
      <c r="M31" s="22">
        <v>0</v>
      </c>
      <c r="N31" s="23">
        <f t="shared" si="10"/>
        <v>0</v>
      </c>
      <c r="O31" s="51"/>
    </row>
    <row r="32" spans="1:15" x14ac:dyDescent="0.3">
      <c r="B32" s="49" t="s">
        <v>26</v>
      </c>
      <c r="C32" s="49"/>
      <c r="D32" s="27"/>
      <c r="E32" s="20">
        <f t="shared" si="0"/>
        <v>0</v>
      </c>
      <c r="F32" s="50"/>
      <c r="G32" s="27">
        <v>242</v>
      </c>
      <c r="H32" s="20">
        <f t="shared" si="1"/>
        <v>0.88</v>
      </c>
      <c r="I32" s="50"/>
      <c r="J32" s="10">
        <f t="shared" si="7"/>
        <v>242</v>
      </c>
      <c r="K32" s="21">
        <f t="shared" si="2"/>
        <v>0.31428571428571428</v>
      </c>
      <c r="L32" s="30"/>
      <c r="M32" s="22">
        <v>0</v>
      </c>
      <c r="N32" s="23">
        <f t="shared" si="10"/>
        <v>0</v>
      </c>
      <c r="O32" s="51"/>
    </row>
    <row r="33" spans="1:20" x14ac:dyDescent="0.3">
      <c r="B33" s="49" t="s">
        <v>27</v>
      </c>
      <c r="C33" s="49"/>
      <c r="D33" s="27">
        <v>9</v>
      </c>
      <c r="E33" s="20">
        <f t="shared" si="0"/>
        <v>1.8181818181818181E-2</v>
      </c>
      <c r="F33" s="50"/>
      <c r="G33" s="19">
        <v>4</v>
      </c>
      <c r="H33" s="20">
        <f t="shared" si="1"/>
        <v>1.4545454545454545E-2</v>
      </c>
      <c r="I33" s="50"/>
      <c r="J33" s="10">
        <f t="shared" si="7"/>
        <v>13</v>
      </c>
      <c r="K33" s="21">
        <f t="shared" si="2"/>
        <v>1.6883116883116882E-2</v>
      </c>
      <c r="L33" s="30"/>
      <c r="M33" s="22">
        <v>0</v>
      </c>
      <c r="N33" s="23">
        <f t="shared" si="10"/>
        <v>0</v>
      </c>
      <c r="O33" s="51"/>
    </row>
    <row r="34" spans="1:20" x14ac:dyDescent="0.3">
      <c r="A34" s="11"/>
      <c r="B34" s="12"/>
      <c r="C34" s="13"/>
      <c r="D34" s="14"/>
      <c r="E34" s="15"/>
      <c r="F34" s="16"/>
      <c r="G34" s="14"/>
      <c r="H34" s="15"/>
      <c r="I34" s="16"/>
      <c r="J34" s="17"/>
      <c r="K34" s="18"/>
      <c r="L34"/>
      <c r="M34" s="14"/>
      <c r="N34" s="15"/>
      <c r="O34" s="16"/>
    </row>
    <row r="35" spans="1:20" x14ac:dyDescent="0.3">
      <c r="A35" s="75" t="s">
        <v>49</v>
      </c>
      <c r="B35" s="75"/>
      <c r="C35" s="13"/>
      <c r="D35" s="77">
        <v>497</v>
      </c>
      <c r="E35" s="77"/>
      <c r="F35" s="16"/>
      <c r="G35" s="77">
        <v>60</v>
      </c>
      <c r="H35" s="77"/>
      <c r="J35" s="82">
        <f>G35+D35</f>
        <v>557</v>
      </c>
      <c r="K35" s="82"/>
      <c r="L35" s="25"/>
      <c r="M35" s="80">
        <v>303</v>
      </c>
      <c r="N35" s="80"/>
      <c r="O35" s="16"/>
      <c r="S35" s="52"/>
    </row>
    <row r="36" spans="1:20" x14ac:dyDescent="0.3">
      <c r="A36" s="11"/>
      <c r="B36" s="12"/>
      <c r="C36" s="13"/>
      <c r="D36" s="14"/>
      <c r="E36" s="15"/>
      <c r="F36" s="16"/>
      <c r="G36" s="14"/>
      <c r="H36" s="15"/>
      <c r="I36" s="16"/>
      <c r="J36" s="17"/>
      <c r="K36" s="18"/>
      <c r="L36"/>
      <c r="M36" s="14"/>
      <c r="N36" s="15"/>
      <c r="O36" s="16"/>
    </row>
    <row r="37" spans="1:20" x14ac:dyDescent="0.3">
      <c r="A37" s="1" t="s">
        <v>29</v>
      </c>
      <c r="B37" s="26" t="s">
        <v>30</v>
      </c>
      <c r="C37" s="49"/>
      <c r="D37" s="19">
        <v>62</v>
      </c>
      <c r="E37" s="20">
        <f t="shared" ref="E37:E45" si="13">D37/SUM($D$37:$D$45)</f>
        <v>0.12525252525252525</v>
      </c>
      <c r="F37" s="50"/>
      <c r="G37" s="19">
        <v>29</v>
      </c>
      <c r="H37" s="20">
        <f t="shared" ref="H37:H45" si="14">G37/G$4</f>
        <v>0.10545454545454545</v>
      </c>
      <c r="I37" s="50"/>
      <c r="J37" s="10">
        <f>SUM(D37,G37)</f>
        <v>91</v>
      </c>
      <c r="K37" s="20">
        <f t="shared" ref="K37:K44" si="15">J37/J$4</f>
        <v>0.11818181818181818</v>
      </c>
      <c r="L37" s="30"/>
      <c r="M37" s="22">
        <v>47</v>
      </c>
      <c r="N37" s="23">
        <f t="shared" ref="N37:N45" si="16">M37/SUM($M$37:$M$45)</f>
        <v>0.15210355987055016</v>
      </c>
      <c r="O37" s="51"/>
      <c r="Q37" s="26"/>
      <c r="R37" s="19"/>
      <c r="S37" s="19"/>
      <c r="T37" s="19"/>
    </row>
    <row r="38" spans="1:20" x14ac:dyDescent="0.3">
      <c r="B38" s="26" t="s">
        <v>31</v>
      </c>
      <c r="C38" s="49"/>
      <c r="D38" s="19">
        <v>171</v>
      </c>
      <c r="E38" s="20">
        <f t="shared" si="13"/>
        <v>0.34545454545454546</v>
      </c>
      <c r="F38" s="50"/>
      <c r="G38" s="19">
        <v>99</v>
      </c>
      <c r="H38" s="20">
        <f t="shared" si="14"/>
        <v>0.36</v>
      </c>
      <c r="I38" s="50"/>
      <c r="J38" s="10">
        <f t="shared" ref="J38:J45" si="17">SUM(D38,G38)</f>
        <v>270</v>
      </c>
      <c r="K38" s="20">
        <f t="shared" si="15"/>
        <v>0.35064935064935066</v>
      </c>
      <c r="L38" s="30"/>
      <c r="M38" s="22">
        <v>122</v>
      </c>
      <c r="N38" s="23">
        <f t="shared" si="16"/>
        <v>0.39482200647249188</v>
      </c>
      <c r="O38" s="51"/>
      <c r="Q38" s="26"/>
      <c r="R38" s="19"/>
      <c r="S38" s="19"/>
      <c r="T38" s="19"/>
    </row>
    <row r="39" spans="1:20" x14ac:dyDescent="0.3">
      <c r="B39" s="26" t="s">
        <v>32</v>
      </c>
      <c r="C39" s="49"/>
      <c r="D39" s="19">
        <v>31</v>
      </c>
      <c r="E39" s="20">
        <f t="shared" si="13"/>
        <v>6.2626262626262627E-2</v>
      </c>
      <c r="F39" s="50"/>
      <c r="G39" s="19">
        <v>33</v>
      </c>
      <c r="H39" s="20">
        <f t="shared" si="14"/>
        <v>0.12</v>
      </c>
      <c r="I39" s="50"/>
      <c r="J39" s="10">
        <f t="shared" si="17"/>
        <v>64</v>
      </c>
      <c r="K39" s="20">
        <f t="shared" si="15"/>
        <v>8.3116883116883117E-2</v>
      </c>
      <c r="L39" s="30"/>
      <c r="M39" s="22">
        <v>16</v>
      </c>
      <c r="N39" s="23">
        <f t="shared" si="16"/>
        <v>5.1779935275080909E-2</v>
      </c>
      <c r="O39" s="51"/>
      <c r="Q39" s="26"/>
      <c r="R39" s="19"/>
      <c r="S39" s="19"/>
      <c r="T39" s="19"/>
    </row>
    <row r="40" spans="1:20" x14ac:dyDescent="0.3">
      <c r="B40" s="26" t="s">
        <v>33</v>
      </c>
      <c r="C40" s="49"/>
      <c r="D40" s="19">
        <v>67</v>
      </c>
      <c r="E40" s="20">
        <f t="shared" si="13"/>
        <v>0.13535353535353536</v>
      </c>
      <c r="F40" s="50"/>
      <c r="G40" s="19">
        <v>53</v>
      </c>
      <c r="H40" s="20">
        <f t="shared" si="14"/>
        <v>0.19272727272727272</v>
      </c>
      <c r="I40" s="50"/>
      <c r="J40" s="10">
        <f t="shared" si="17"/>
        <v>120</v>
      </c>
      <c r="K40" s="20">
        <f t="shared" si="15"/>
        <v>0.15584415584415584</v>
      </c>
      <c r="L40" s="30"/>
      <c r="M40" s="22">
        <v>25</v>
      </c>
      <c r="N40" s="23">
        <f t="shared" si="16"/>
        <v>8.0906148867313912E-2</v>
      </c>
      <c r="O40" s="51"/>
      <c r="Q40" s="26"/>
      <c r="R40" s="19"/>
      <c r="S40" s="19"/>
      <c r="T40" s="19"/>
    </row>
    <row r="41" spans="1:20" x14ac:dyDescent="0.3">
      <c r="B41" s="26" t="s">
        <v>34</v>
      </c>
      <c r="C41" s="49"/>
      <c r="D41" s="19">
        <v>110</v>
      </c>
      <c r="E41" s="20">
        <f t="shared" si="13"/>
        <v>0.22222222222222221</v>
      </c>
      <c r="F41" s="50"/>
      <c r="G41" s="19">
        <v>18</v>
      </c>
      <c r="H41" s="20">
        <f t="shared" si="14"/>
        <v>6.545454545454546E-2</v>
      </c>
      <c r="I41" s="50"/>
      <c r="J41" s="10">
        <f t="shared" si="17"/>
        <v>128</v>
      </c>
      <c r="K41" s="20">
        <f t="shared" si="15"/>
        <v>0.16623376623376623</v>
      </c>
      <c r="L41" s="30"/>
      <c r="M41" s="22">
        <v>70</v>
      </c>
      <c r="N41" s="23">
        <f t="shared" si="16"/>
        <v>0.22653721682847897</v>
      </c>
      <c r="O41" s="51"/>
      <c r="Q41" s="26"/>
      <c r="R41" s="19"/>
      <c r="S41" s="19"/>
      <c r="T41" s="19"/>
    </row>
    <row r="42" spans="1:20" x14ac:dyDescent="0.3">
      <c r="B42" s="26" t="s">
        <v>35</v>
      </c>
      <c r="C42" s="49"/>
      <c r="D42" s="19">
        <v>48</v>
      </c>
      <c r="E42" s="20">
        <f t="shared" si="13"/>
        <v>9.696969696969697E-2</v>
      </c>
      <c r="F42" s="50"/>
      <c r="G42" s="19">
        <v>45</v>
      </c>
      <c r="H42" s="20">
        <f t="shared" si="14"/>
        <v>0.16363636363636364</v>
      </c>
      <c r="I42" s="50"/>
      <c r="J42" s="10">
        <f t="shared" si="17"/>
        <v>93</v>
      </c>
      <c r="K42" s="20">
        <f t="shared" si="15"/>
        <v>0.12077922077922078</v>
      </c>
      <c r="L42" s="30"/>
      <c r="M42" s="22">
        <v>27</v>
      </c>
      <c r="N42" s="23">
        <f t="shared" si="16"/>
        <v>8.7378640776699032E-2</v>
      </c>
      <c r="O42" s="51"/>
      <c r="Q42" s="26"/>
      <c r="R42" s="19"/>
      <c r="S42" s="19"/>
      <c r="T42" s="19"/>
    </row>
    <row r="43" spans="1:20" x14ac:dyDescent="0.3">
      <c r="B43" s="26" t="s">
        <v>36</v>
      </c>
      <c r="C43" s="49"/>
      <c r="D43" s="19">
        <v>0</v>
      </c>
      <c r="E43" s="20">
        <f t="shared" si="13"/>
        <v>0</v>
      </c>
      <c r="F43" s="50"/>
      <c r="G43" s="19">
        <v>0</v>
      </c>
      <c r="H43" s="20">
        <f t="shared" si="14"/>
        <v>0</v>
      </c>
      <c r="I43" s="50"/>
      <c r="J43" s="10">
        <f t="shared" si="17"/>
        <v>0</v>
      </c>
      <c r="K43" s="20">
        <f t="shared" si="15"/>
        <v>0</v>
      </c>
      <c r="L43" s="30"/>
      <c r="M43" s="22">
        <v>0</v>
      </c>
      <c r="N43" s="23">
        <f t="shared" si="16"/>
        <v>0</v>
      </c>
      <c r="O43" s="51"/>
      <c r="Q43" s="26"/>
      <c r="R43" s="19"/>
      <c r="S43" s="19"/>
      <c r="T43" s="19"/>
    </row>
    <row r="44" spans="1:20" x14ac:dyDescent="0.3">
      <c r="B44" s="26" t="s">
        <v>37</v>
      </c>
      <c r="C44" s="49"/>
      <c r="D44" s="19">
        <v>4</v>
      </c>
      <c r="E44" s="20">
        <f t="shared" si="13"/>
        <v>8.0808080808080808E-3</v>
      </c>
      <c r="F44" s="50"/>
      <c r="G44" s="19">
        <v>0</v>
      </c>
      <c r="H44" s="20">
        <f t="shared" si="14"/>
        <v>0</v>
      </c>
      <c r="I44" s="50"/>
      <c r="J44" s="10">
        <f t="shared" si="17"/>
        <v>4</v>
      </c>
      <c r="K44" s="20">
        <f t="shared" si="15"/>
        <v>5.1948051948051948E-3</v>
      </c>
      <c r="L44" s="30"/>
      <c r="M44" s="22">
        <v>2</v>
      </c>
      <c r="N44" s="23">
        <f t="shared" si="16"/>
        <v>6.4724919093851136E-3</v>
      </c>
      <c r="O44" s="51"/>
      <c r="Q44" s="26"/>
      <c r="R44" s="19"/>
      <c r="S44" s="19"/>
      <c r="T44" s="19"/>
    </row>
    <row r="45" spans="1:20" x14ac:dyDescent="0.3">
      <c r="B45" s="49" t="s">
        <v>38</v>
      </c>
      <c r="C45" s="49"/>
      <c r="D45" s="19">
        <v>2</v>
      </c>
      <c r="E45" s="20">
        <f t="shared" si="13"/>
        <v>4.0404040404040404E-3</v>
      </c>
      <c r="F45" s="50"/>
      <c r="G45" s="19">
        <v>0</v>
      </c>
      <c r="H45" s="20">
        <f t="shared" si="14"/>
        <v>0</v>
      </c>
      <c r="I45" s="50"/>
      <c r="J45" s="10">
        <f t="shared" si="17"/>
        <v>2</v>
      </c>
      <c r="K45" s="20">
        <f t="shared" ref="K45" si="18">J45/J$4</f>
        <v>2.5974025974025974E-3</v>
      </c>
      <c r="L45" s="30"/>
      <c r="M45" s="22">
        <v>0</v>
      </c>
      <c r="N45" s="23">
        <f t="shared" si="16"/>
        <v>0</v>
      </c>
      <c r="O45" s="51"/>
      <c r="T45" s="19"/>
    </row>
    <row r="46" spans="1:20" x14ac:dyDescent="0.3">
      <c r="A46" s="11"/>
      <c r="B46" s="12"/>
      <c r="C46" s="13"/>
      <c r="D46" s="14"/>
      <c r="E46" s="15"/>
      <c r="G46" s="14"/>
      <c r="H46" s="15"/>
      <c r="I46" s="16"/>
      <c r="J46" s="17"/>
      <c r="K46" s="18"/>
      <c r="L46"/>
      <c r="M46" s="14"/>
      <c r="N46" s="15"/>
      <c r="O46" s="16"/>
      <c r="T46" s="19"/>
    </row>
    <row r="47" spans="1:20" ht="15.75" customHeight="1" x14ac:dyDescent="0.25">
      <c r="A47" s="83" t="s">
        <v>53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T47" s="19"/>
    </row>
    <row r="48" spans="1:20" ht="40.5" customHeigh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9" ht="15.5" x14ac:dyDescent="0.35">
      <c r="A49" s="81" t="s">
        <v>39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53"/>
      <c r="M49" s="53"/>
      <c r="N49" s="53"/>
    </row>
    <row r="50" spans="1:19" s="55" customFormat="1" x14ac:dyDescent="0.3">
      <c r="A50" s="54"/>
      <c r="C50" s="13"/>
      <c r="D50" s="76" t="s">
        <v>0</v>
      </c>
      <c r="E50" s="76"/>
      <c r="F50" s="16"/>
      <c r="G50" s="76" t="s">
        <v>1</v>
      </c>
      <c r="H50" s="76"/>
      <c r="I50" s="16"/>
      <c r="J50" s="73" t="s">
        <v>2</v>
      </c>
      <c r="K50" s="73"/>
    </row>
    <row r="51" spans="1:19" x14ac:dyDescent="0.3">
      <c r="B51" s="9" t="s">
        <v>2</v>
      </c>
      <c r="C51" s="9"/>
      <c r="D51" s="73">
        <f>SUM(D53:D55)</f>
        <v>14</v>
      </c>
      <c r="E51" s="73"/>
      <c r="F51" s="9"/>
      <c r="G51" s="73">
        <f>SUM(G53:G54)</f>
        <v>2</v>
      </c>
      <c r="H51" s="73"/>
      <c r="I51" s="9"/>
      <c r="J51" s="73">
        <f>SUM(D51,G51)</f>
        <v>16</v>
      </c>
      <c r="K51" s="73"/>
      <c r="L51"/>
    </row>
    <row r="52" spans="1:19" x14ac:dyDescent="0.3">
      <c r="A52" s="11"/>
      <c r="B52" s="12"/>
      <c r="C52" s="13"/>
      <c r="D52" s="14"/>
      <c r="E52" s="15"/>
      <c r="F52" s="16"/>
      <c r="G52" s="14"/>
      <c r="H52" s="15"/>
      <c r="I52" s="16"/>
      <c r="J52" s="17"/>
      <c r="K52" s="18"/>
      <c r="L52"/>
      <c r="S52" s="56"/>
    </row>
    <row r="53" spans="1:19" x14ac:dyDescent="0.3">
      <c r="A53" s="1" t="s">
        <v>5</v>
      </c>
      <c r="B53" s="13" t="s">
        <v>6</v>
      </c>
      <c r="C53" s="13"/>
      <c r="D53" s="19">
        <v>10</v>
      </c>
      <c r="E53" s="28">
        <f>D53/D$51</f>
        <v>0.7142857142857143</v>
      </c>
      <c r="F53" s="13"/>
      <c r="G53" s="13">
        <v>2</v>
      </c>
      <c r="H53" s="28">
        <v>0</v>
      </c>
      <c r="I53" s="13"/>
      <c r="J53" s="9">
        <f>SUM(D53,G53)</f>
        <v>12</v>
      </c>
      <c r="K53" s="29">
        <f>J53/J$51</f>
        <v>0.75</v>
      </c>
      <c r="L53"/>
      <c r="S53" s="56"/>
    </row>
    <row r="54" spans="1:19" x14ac:dyDescent="0.3">
      <c r="B54" s="13" t="s">
        <v>7</v>
      </c>
      <c r="C54" s="13"/>
      <c r="D54" s="19">
        <v>4</v>
      </c>
      <c r="E54" s="28">
        <f>D54/D$51</f>
        <v>0.2857142857142857</v>
      </c>
      <c r="F54" s="13"/>
      <c r="G54" s="13">
        <v>0</v>
      </c>
      <c r="H54" s="28">
        <v>0</v>
      </c>
      <c r="I54" s="13"/>
      <c r="J54" s="9">
        <f>SUM(D54,G54)</f>
        <v>4</v>
      </c>
      <c r="K54" s="29">
        <f>J54/J$51</f>
        <v>0.25</v>
      </c>
      <c r="L54"/>
    </row>
    <row r="55" spans="1:19" x14ac:dyDescent="0.3">
      <c r="B55" s="13" t="s">
        <v>19</v>
      </c>
      <c r="C55" s="13"/>
      <c r="D55" s="19"/>
      <c r="E55" s="28">
        <f>D55/D$51</f>
        <v>0</v>
      </c>
      <c r="F55" s="13"/>
      <c r="G55" s="13">
        <v>0</v>
      </c>
      <c r="H55" s="28">
        <v>0</v>
      </c>
      <c r="I55" s="13"/>
      <c r="J55" s="9">
        <f>SUM(D55,G55)</f>
        <v>0</v>
      </c>
      <c r="K55" s="29">
        <f>J55/J$51</f>
        <v>0</v>
      </c>
      <c r="L55"/>
    </row>
    <row r="56" spans="1:19" x14ac:dyDescent="0.3">
      <c r="A56" s="11"/>
      <c r="B56" s="12"/>
      <c r="C56" s="13"/>
      <c r="D56" s="14"/>
      <c r="E56" s="15"/>
      <c r="F56" s="16"/>
      <c r="G56" s="14"/>
      <c r="H56" s="15"/>
      <c r="I56" s="16"/>
      <c r="J56" s="17"/>
      <c r="K56" s="18"/>
      <c r="L56"/>
    </row>
    <row r="57" spans="1:19" x14ac:dyDescent="0.3">
      <c r="A57" s="1" t="s">
        <v>11</v>
      </c>
      <c r="B57" t="s">
        <v>12</v>
      </c>
      <c r="D57" s="19">
        <v>1</v>
      </c>
      <c r="E57" s="28">
        <f>D57/D$51</f>
        <v>7.1428571428571425E-2</v>
      </c>
      <c r="G57" s="59">
        <v>0</v>
      </c>
      <c r="H57" s="28">
        <v>0</v>
      </c>
      <c r="J57" s="9">
        <v>1</v>
      </c>
      <c r="K57" s="29">
        <f>J57/J$51</f>
        <v>6.25E-2</v>
      </c>
      <c r="L57"/>
    </row>
    <row r="58" spans="1:19" x14ac:dyDescent="0.3">
      <c r="B58" s="13" t="s">
        <v>19</v>
      </c>
      <c r="D58" s="19">
        <v>1</v>
      </c>
      <c r="E58" s="28">
        <f>D58/D$51</f>
        <v>7.1428571428571425E-2</v>
      </c>
      <c r="G58" s="59">
        <v>0</v>
      </c>
      <c r="H58" s="28">
        <v>0</v>
      </c>
      <c r="J58" s="9">
        <v>1</v>
      </c>
      <c r="K58" s="29">
        <f>J58/J$51</f>
        <v>6.25E-2</v>
      </c>
      <c r="L58"/>
    </row>
    <row r="59" spans="1:19" x14ac:dyDescent="0.3">
      <c r="B59" s="57" t="s">
        <v>20</v>
      </c>
      <c r="C59" s="57"/>
      <c r="D59" s="19">
        <v>12</v>
      </c>
      <c r="E59" s="28">
        <f>D59/D$51</f>
        <v>0.8571428571428571</v>
      </c>
      <c r="F59" s="58"/>
      <c r="G59" s="59">
        <v>2</v>
      </c>
      <c r="H59" s="28">
        <v>0</v>
      </c>
      <c r="I59" s="58"/>
      <c r="J59" s="9">
        <f>SUM(D59,G59)</f>
        <v>14</v>
      </c>
      <c r="K59" s="29">
        <f>J59/J$51</f>
        <v>0.875</v>
      </c>
      <c r="L59"/>
    </row>
    <row r="60" spans="1:19" x14ac:dyDescent="0.3">
      <c r="A60" s="11"/>
      <c r="B60" s="12"/>
      <c r="C60" s="13"/>
      <c r="D60" s="14"/>
      <c r="E60" s="15"/>
      <c r="F60" s="16"/>
      <c r="G60" s="14"/>
      <c r="H60" s="15"/>
      <c r="I60" s="16"/>
      <c r="J60" s="17"/>
      <c r="K60" s="18"/>
      <c r="N60" s="60"/>
    </row>
    <row r="61" spans="1:19" x14ac:dyDescent="0.3">
      <c r="A61" s="1" t="s">
        <v>40</v>
      </c>
      <c r="B61" s="57" t="s">
        <v>41</v>
      </c>
      <c r="D61" s="19">
        <v>9</v>
      </c>
      <c r="E61" s="28">
        <f>D61/D$51</f>
        <v>0.6428571428571429</v>
      </c>
      <c r="G61" s="59">
        <v>0</v>
      </c>
      <c r="H61" s="28">
        <v>0</v>
      </c>
      <c r="J61" s="9">
        <f>SUM(D61,G61)</f>
        <v>9</v>
      </c>
      <c r="K61" s="29">
        <f>J61/J$51</f>
        <v>0.5625</v>
      </c>
    </row>
    <row r="62" spans="1:19" x14ac:dyDescent="0.3">
      <c r="B62" s="57" t="s">
        <v>42</v>
      </c>
      <c r="D62" s="19">
        <v>5</v>
      </c>
      <c r="E62" s="28">
        <f>D62/D$51</f>
        <v>0.35714285714285715</v>
      </c>
      <c r="G62" s="59">
        <v>2</v>
      </c>
      <c r="H62" s="28">
        <v>0</v>
      </c>
      <c r="J62" s="9">
        <f>SUM(D62,G62)</f>
        <v>7</v>
      </c>
      <c r="K62" s="29">
        <f>J62/J$51</f>
        <v>0.4375</v>
      </c>
    </row>
    <row r="65" spans="1:12" x14ac:dyDescent="0.3">
      <c r="L65"/>
    </row>
    <row r="66" spans="1:12" ht="15.5" x14ac:dyDescent="0.35">
      <c r="A66" s="78" t="s">
        <v>45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/>
    </row>
    <row r="67" spans="1:12" x14ac:dyDescent="0.3">
      <c r="A67" s="61"/>
      <c r="B67" s="2"/>
      <c r="C67" s="3"/>
      <c r="D67" s="2"/>
      <c r="E67" s="2"/>
      <c r="F67" s="3"/>
      <c r="G67" s="2"/>
      <c r="H67" s="2"/>
      <c r="I67" s="3"/>
      <c r="J67" s="2"/>
      <c r="K67" s="2"/>
      <c r="L67"/>
    </row>
    <row r="68" spans="1:12" x14ac:dyDescent="0.25">
      <c r="A68" s="62"/>
      <c r="B68" s="5"/>
      <c r="C68" s="5"/>
      <c r="D68" s="79" t="s">
        <v>0</v>
      </c>
      <c r="E68" s="79"/>
      <c r="F68" s="6"/>
      <c r="G68" s="79" t="s">
        <v>1</v>
      </c>
      <c r="H68" s="79"/>
      <c r="I68" s="6"/>
      <c r="J68" s="79" t="s">
        <v>2</v>
      </c>
      <c r="K68" s="79"/>
      <c r="L68"/>
    </row>
    <row r="69" spans="1:12" x14ac:dyDescent="0.3">
      <c r="A69" s="7"/>
      <c r="B69" s="8" t="s">
        <v>4</v>
      </c>
      <c r="C69" s="9"/>
      <c r="D69" s="73">
        <f>SUM(D75:D83)</f>
        <v>731</v>
      </c>
      <c r="E69" s="73"/>
      <c r="F69" s="10"/>
      <c r="G69" s="73">
        <f>SUM(G75:G83)</f>
        <v>85</v>
      </c>
      <c r="H69" s="73"/>
      <c r="I69" s="10"/>
      <c r="J69" s="73">
        <f>SUM(J75:J83)</f>
        <v>816</v>
      </c>
      <c r="K69" s="73"/>
      <c r="L69"/>
    </row>
    <row r="70" spans="1:12" x14ac:dyDescent="0.3">
      <c r="A70" s="11"/>
      <c r="B70" s="12"/>
      <c r="C70" s="13"/>
      <c r="D70" s="14"/>
      <c r="E70" s="15"/>
      <c r="F70" s="16"/>
      <c r="G70" s="14"/>
      <c r="H70" s="15"/>
      <c r="I70" s="16"/>
      <c r="J70" s="17"/>
      <c r="K70" s="18"/>
      <c r="L70"/>
    </row>
    <row r="71" spans="1:12" x14ac:dyDescent="0.3">
      <c r="A71" s="61" t="s">
        <v>5</v>
      </c>
      <c r="B71" s="13" t="s">
        <v>6</v>
      </c>
      <c r="C71" s="13"/>
      <c r="D71" s="19">
        <v>429</v>
      </c>
      <c r="E71" s="20">
        <f>D71/D$69</f>
        <v>0.58686730506155949</v>
      </c>
      <c r="F71" s="16"/>
      <c r="G71" s="19">
        <v>55</v>
      </c>
      <c r="H71" s="20">
        <f>G71/G$69</f>
        <v>0.6470588235294118</v>
      </c>
      <c r="I71" s="16"/>
      <c r="J71" s="10">
        <f>D71+G71</f>
        <v>484</v>
      </c>
      <c r="K71" s="21">
        <f>J71/J$69</f>
        <v>0.59313725490196079</v>
      </c>
      <c r="L71"/>
    </row>
    <row r="72" spans="1:12" x14ac:dyDescent="0.3">
      <c r="A72" s="61"/>
      <c r="B72" s="13" t="s">
        <v>7</v>
      </c>
      <c r="C72" s="13"/>
      <c r="D72" s="19">
        <v>299</v>
      </c>
      <c r="E72" s="20">
        <f>D72/D$69</f>
        <v>0.40902872777017785</v>
      </c>
      <c r="F72" s="16"/>
      <c r="G72" s="19">
        <v>28</v>
      </c>
      <c r="H72" s="20">
        <f>G72/G$69</f>
        <v>0.32941176470588235</v>
      </c>
      <c r="I72" s="16"/>
      <c r="J72" s="10">
        <f>D72+G72</f>
        <v>327</v>
      </c>
      <c r="K72" s="21">
        <f>J72/J$69</f>
        <v>0.40073529411764708</v>
      </c>
      <c r="L72"/>
    </row>
    <row r="73" spans="1:12" x14ac:dyDescent="0.3">
      <c r="A73" s="61"/>
      <c r="B73" s="13" t="s">
        <v>19</v>
      </c>
      <c r="C73" s="13"/>
      <c r="D73" s="19">
        <v>3</v>
      </c>
      <c r="E73" s="20">
        <f>D73/D$69</f>
        <v>4.1039671682626538E-3</v>
      </c>
      <c r="F73" s="16"/>
      <c r="G73" s="19">
        <v>2</v>
      </c>
      <c r="H73" s="20">
        <f>G73/G$69</f>
        <v>2.3529411764705882E-2</v>
      </c>
      <c r="I73" s="16"/>
      <c r="J73" s="10">
        <f>D73+G73</f>
        <v>5</v>
      </c>
      <c r="K73" s="20">
        <f>J73/J$69</f>
        <v>6.1274509803921568E-3</v>
      </c>
      <c r="L73"/>
    </row>
    <row r="74" spans="1:12" ht="12.75" customHeight="1" x14ac:dyDescent="0.3">
      <c r="A74" s="11"/>
      <c r="B74" s="12"/>
      <c r="C74" s="13"/>
      <c r="D74" s="14"/>
      <c r="E74" s="14"/>
      <c r="F74" s="16"/>
      <c r="G74" s="14"/>
      <c r="H74" s="14"/>
      <c r="I74" s="16"/>
      <c r="J74" s="17"/>
      <c r="K74" s="14"/>
      <c r="L74"/>
    </row>
    <row r="75" spans="1:12" x14ac:dyDescent="0.3">
      <c r="A75" s="61" t="s">
        <v>11</v>
      </c>
      <c r="B75" s="13" t="s">
        <v>12</v>
      </c>
      <c r="C75" s="13"/>
      <c r="D75" s="19">
        <v>92</v>
      </c>
      <c r="E75" s="20">
        <f>D75/D$69</f>
        <v>0.12585499316005472</v>
      </c>
      <c r="F75" s="16"/>
      <c r="G75" s="19">
        <v>9</v>
      </c>
      <c r="H75" s="20">
        <f t="shared" ref="H75:H85" si="19">G75/G$69</f>
        <v>0.10588235294117647</v>
      </c>
      <c r="I75" s="16"/>
      <c r="J75" s="10">
        <f>D75+G75</f>
        <v>101</v>
      </c>
      <c r="K75" s="21">
        <f>J75/J$69</f>
        <v>0.12377450980392157</v>
      </c>
      <c r="L75"/>
    </row>
    <row r="76" spans="1:12" ht="12.75" customHeight="1" x14ac:dyDescent="0.3">
      <c r="A76" s="61"/>
      <c r="B76" s="13" t="s">
        <v>13</v>
      </c>
      <c r="C76" s="13"/>
      <c r="D76" s="19">
        <v>52</v>
      </c>
      <c r="E76" s="20">
        <f t="shared" ref="E76:E85" si="20">D76/D$69</f>
        <v>7.1135430916552667E-2</v>
      </c>
      <c r="F76" s="16"/>
      <c r="G76" s="19">
        <v>5</v>
      </c>
      <c r="H76" s="20">
        <f t="shared" si="19"/>
        <v>5.8823529411764705E-2</v>
      </c>
      <c r="I76" s="16"/>
      <c r="J76" s="10">
        <f t="shared" ref="J76:J83" si="21">D76+G76</f>
        <v>57</v>
      </c>
      <c r="K76" s="21">
        <f t="shared" ref="K76:K85" si="22">J76/J$69</f>
        <v>6.985294117647059E-2</v>
      </c>
      <c r="L76"/>
    </row>
    <row r="77" spans="1:12" x14ac:dyDescent="0.3">
      <c r="A77" s="61"/>
      <c r="B77" s="13" t="s">
        <v>14</v>
      </c>
      <c r="C77" s="13"/>
      <c r="D77" s="19">
        <v>69</v>
      </c>
      <c r="E77" s="20">
        <f t="shared" si="20"/>
        <v>9.4391244870041038E-2</v>
      </c>
      <c r="F77" s="16"/>
      <c r="G77" s="19">
        <v>6</v>
      </c>
      <c r="H77" s="20">
        <f t="shared" si="19"/>
        <v>7.0588235294117646E-2</v>
      </c>
      <c r="I77" s="16"/>
      <c r="J77" s="10">
        <f t="shared" si="21"/>
        <v>75</v>
      </c>
      <c r="K77" s="21">
        <f t="shared" si="22"/>
        <v>9.1911764705882359E-2</v>
      </c>
      <c r="L77"/>
    </row>
    <row r="78" spans="1:12" x14ac:dyDescent="0.3">
      <c r="A78" s="61"/>
      <c r="B78" s="13" t="s">
        <v>15</v>
      </c>
      <c r="C78" s="13"/>
      <c r="D78" s="19">
        <v>7</v>
      </c>
      <c r="E78" s="20">
        <f t="shared" si="20"/>
        <v>9.575923392612859E-3</v>
      </c>
      <c r="F78" s="16"/>
      <c r="G78" s="19">
        <v>1</v>
      </c>
      <c r="H78" s="20">
        <f t="shared" si="19"/>
        <v>1.1764705882352941E-2</v>
      </c>
      <c r="I78" s="16"/>
      <c r="J78" s="10">
        <f t="shared" si="21"/>
        <v>8</v>
      </c>
      <c r="K78" s="21">
        <f t="shared" si="22"/>
        <v>9.8039215686274508E-3</v>
      </c>
    </row>
    <row r="79" spans="1:12" x14ac:dyDescent="0.3">
      <c r="A79" s="61"/>
      <c r="B79" s="13" t="s">
        <v>16</v>
      </c>
      <c r="C79" s="13"/>
      <c r="D79" s="19">
        <v>2</v>
      </c>
      <c r="E79" s="20">
        <f t="shared" si="20"/>
        <v>2.7359781121751026E-3</v>
      </c>
      <c r="F79" s="16"/>
      <c r="G79" s="19">
        <v>2</v>
      </c>
      <c r="H79" s="20">
        <f t="shared" si="19"/>
        <v>2.3529411764705882E-2</v>
      </c>
      <c r="I79" s="16"/>
      <c r="J79" s="10">
        <f t="shared" si="21"/>
        <v>4</v>
      </c>
      <c r="K79" s="21">
        <f t="shared" si="22"/>
        <v>4.9019607843137254E-3</v>
      </c>
    </row>
    <row r="80" spans="1:12" x14ac:dyDescent="0.3">
      <c r="A80" s="61"/>
      <c r="B80" s="13" t="s">
        <v>18</v>
      </c>
      <c r="C80" s="13"/>
      <c r="D80" s="19">
        <v>2</v>
      </c>
      <c r="E80" s="20">
        <f t="shared" si="20"/>
        <v>2.7359781121751026E-3</v>
      </c>
      <c r="F80" s="16"/>
      <c r="G80" s="19">
        <v>2</v>
      </c>
      <c r="H80" s="20">
        <f t="shared" si="19"/>
        <v>2.3529411764705882E-2</v>
      </c>
      <c r="I80" s="16"/>
      <c r="J80" s="10">
        <f t="shared" si="21"/>
        <v>4</v>
      </c>
      <c r="K80" s="21">
        <f t="shared" si="22"/>
        <v>4.9019607843137254E-3</v>
      </c>
    </row>
    <row r="81" spans="1:12" x14ac:dyDescent="0.3">
      <c r="A81" s="61"/>
      <c r="B81" s="13" t="s">
        <v>19</v>
      </c>
      <c r="C81" s="13"/>
      <c r="D81" s="19">
        <v>21</v>
      </c>
      <c r="E81" s="20">
        <f t="shared" si="20"/>
        <v>2.8727770177838577E-2</v>
      </c>
      <c r="F81" s="16"/>
      <c r="G81" s="19">
        <v>3</v>
      </c>
      <c r="H81" s="20">
        <f t="shared" si="19"/>
        <v>3.5294117647058823E-2</v>
      </c>
      <c r="I81" s="16"/>
      <c r="J81" s="10">
        <f t="shared" si="21"/>
        <v>24</v>
      </c>
      <c r="K81" s="21">
        <f t="shared" si="22"/>
        <v>2.9411764705882353E-2</v>
      </c>
    </row>
    <row r="82" spans="1:12" x14ac:dyDescent="0.3">
      <c r="A82" s="61"/>
      <c r="B82" s="13" t="s">
        <v>43</v>
      </c>
      <c r="C82" s="13"/>
      <c r="D82" s="19">
        <v>78</v>
      </c>
      <c r="E82" s="20">
        <f t="shared" si="20"/>
        <v>0.106703146374829</v>
      </c>
      <c r="F82" s="16"/>
      <c r="G82" s="19">
        <v>12</v>
      </c>
      <c r="H82" s="20">
        <f t="shared" si="19"/>
        <v>0.14117647058823529</v>
      </c>
      <c r="I82" s="16"/>
      <c r="J82" s="10">
        <f t="shared" si="21"/>
        <v>90</v>
      </c>
      <c r="K82" s="21">
        <f t="shared" si="22"/>
        <v>0.11029411764705882</v>
      </c>
    </row>
    <row r="83" spans="1:12" x14ac:dyDescent="0.3">
      <c r="A83" s="61"/>
      <c r="B83" s="13" t="s">
        <v>20</v>
      </c>
      <c r="C83" s="13"/>
      <c r="D83" s="19">
        <v>408</v>
      </c>
      <c r="E83" s="20">
        <f t="shared" si="20"/>
        <v>0.55813953488372092</v>
      </c>
      <c r="F83" s="16"/>
      <c r="G83" s="19">
        <v>45</v>
      </c>
      <c r="H83" s="20">
        <f t="shared" si="19"/>
        <v>0.52941176470588236</v>
      </c>
      <c r="I83" s="16"/>
      <c r="J83" s="10">
        <f t="shared" si="21"/>
        <v>453</v>
      </c>
      <c r="K83" s="21">
        <f t="shared" si="22"/>
        <v>0.55514705882352944</v>
      </c>
    </row>
    <row r="84" spans="1:12" x14ac:dyDescent="0.3">
      <c r="A84" s="36" t="s">
        <v>21</v>
      </c>
      <c r="B84" s="37"/>
      <c r="C84" s="38"/>
      <c r="D84" s="39">
        <v>142</v>
      </c>
      <c r="E84" s="63">
        <f>D84/D$69</f>
        <v>0.19425444596443228</v>
      </c>
      <c r="F84" s="64"/>
      <c r="G84" s="39">
        <v>15</v>
      </c>
      <c r="H84" s="65">
        <f>G84/G$69</f>
        <v>0.17647058823529413</v>
      </c>
      <c r="I84" s="64"/>
      <c r="J84" s="66">
        <f>SUM(J76:J79)</f>
        <v>144</v>
      </c>
      <c r="K84" s="42">
        <f t="shared" si="22"/>
        <v>0.17647058823529413</v>
      </c>
    </row>
    <row r="85" spans="1:12" x14ac:dyDescent="0.3">
      <c r="A85" s="74" t="s">
        <v>22</v>
      </c>
      <c r="B85" s="74"/>
      <c r="C85" s="38"/>
      <c r="D85" s="45">
        <v>243</v>
      </c>
      <c r="E85" s="46">
        <f t="shared" si="20"/>
        <v>0.33242134062927498</v>
      </c>
      <c r="F85" s="41"/>
      <c r="G85" s="45">
        <v>26</v>
      </c>
      <c r="H85" s="67">
        <f t="shared" si="19"/>
        <v>0.30588235294117649</v>
      </c>
      <c r="I85" s="41"/>
      <c r="J85" s="45">
        <f>SUM(J75:J79)</f>
        <v>245</v>
      </c>
      <c r="K85" s="47">
        <f t="shared" si="22"/>
        <v>0.30024509803921567</v>
      </c>
    </row>
    <row r="86" spans="1:12" ht="12.75" customHeight="1" x14ac:dyDescent="0.3">
      <c r="A86" s="68"/>
      <c r="B86" s="69"/>
      <c r="C86" s="13"/>
      <c r="D86" s="70"/>
      <c r="E86" s="71"/>
      <c r="F86" s="16"/>
      <c r="G86" s="70"/>
      <c r="H86" s="71"/>
      <c r="I86" s="16"/>
      <c r="J86" s="72"/>
      <c r="K86" s="71"/>
    </row>
    <row r="87" spans="1:12" x14ac:dyDescent="0.3">
      <c r="A87" s="75" t="s">
        <v>28</v>
      </c>
      <c r="B87" s="75"/>
      <c r="C87"/>
      <c r="D87" s="76">
        <f>D69</f>
        <v>731</v>
      </c>
      <c r="E87" s="76"/>
      <c r="F87"/>
      <c r="G87" s="77">
        <v>54</v>
      </c>
      <c r="H87" s="77"/>
      <c r="I87"/>
      <c r="J87" s="77">
        <f>D87+G87</f>
        <v>785</v>
      </c>
      <c r="K87" s="76"/>
      <c r="L87"/>
    </row>
    <row r="88" spans="1:12" x14ac:dyDescent="0.3">
      <c r="A88" s="68"/>
      <c r="B88" s="69"/>
      <c r="C88" s="13"/>
      <c r="D88" s="70"/>
      <c r="E88" s="71"/>
      <c r="F88" s="16"/>
      <c r="G88" s="70"/>
      <c r="H88" s="71"/>
      <c r="I88" s="16"/>
      <c r="J88" s="72"/>
      <c r="K88" s="71"/>
      <c r="L88"/>
    </row>
    <row r="89" spans="1:12" ht="12.5" x14ac:dyDescent="0.25">
      <c r="A89" s="24"/>
      <c r="C89"/>
      <c r="F89"/>
      <c r="I89"/>
      <c r="L89"/>
    </row>
    <row r="90" spans="1:12" ht="12.5" x14ac:dyDescent="0.25">
      <c r="A90" s="24"/>
      <c r="C90"/>
      <c r="F90"/>
      <c r="I90"/>
      <c r="L90"/>
    </row>
    <row r="91" spans="1:12" x14ac:dyDescent="0.3">
      <c r="L91"/>
    </row>
    <row r="92" spans="1:12" x14ac:dyDescent="0.3">
      <c r="L92"/>
    </row>
    <row r="93" spans="1:12" x14ac:dyDescent="0.3">
      <c r="L93"/>
    </row>
    <row r="94" spans="1:12" x14ac:dyDescent="0.3">
      <c r="L94"/>
    </row>
    <row r="95" spans="1:12" x14ac:dyDescent="0.3">
      <c r="L95"/>
    </row>
    <row r="96" spans="1:12" x14ac:dyDescent="0.3">
      <c r="L96"/>
    </row>
    <row r="97" spans="1:12" x14ac:dyDescent="0.3">
      <c r="L97"/>
    </row>
    <row r="98" spans="1:12" x14ac:dyDescent="0.3">
      <c r="L98"/>
    </row>
    <row r="99" spans="1:12" x14ac:dyDescent="0.3">
      <c r="L99"/>
    </row>
    <row r="100" spans="1:12" x14ac:dyDescent="0.3">
      <c r="L100"/>
    </row>
    <row r="101" spans="1:12" x14ac:dyDescent="0.3">
      <c r="L101"/>
    </row>
    <row r="102" spans="1:12" ht="12.5" x14ac:dyDescent="0.25">
      <c r="A102"/>
      <c r="C102"/>
      <c r="F102"/>
      <c r="I102"/>
      <c r="L102"/>
    </row>
    <row r="103" spans="1:12" ht="12.5" x14ac:dyDescent="0.25">
      <c r="A103"/>
      <c r="C103"/>
      <c r="F103"/>
      <c r="I103"/>
      <c r="L103"/>
    </row>
    <row r="104" spans="1:12" ht="12.5" x14ac:dyDescent="0.25">
      <c r="A104"/>
      <c r="C104"/>
      <c r="F104"/>
      <c r="I104"/>
      <c r="L104"/>
    </row>
    <row r="105" spans="1:12" ht="12.5" x14ac:dyDescent="0.25">
      <c r="A105"/>
      <c r="C105"/>
      <c r="F105"/>
      <c r="I105"/>
      <c r="L105"/>
    </row>
    <row r="106" spans="1:12" ht="12.5" x14ac:dyDescent="0.25">
      <c r="A106"/>
      <c r="C106"/>
      <c r="F106"/>
      <c r="I106"/>
      <c r="L106"/>
    </row>
    <row r="107" spans="1:12" ht="12.5" x14ac:dyDescent="0.25">
      <c r="A107"/>
      <c r="C107"/>
      <c r="F107"/>
      <c r="I107"/>
      <c r="L107"/>
    </row>
    <row r="108" spans="1:12" ht="12.5" x14ac:dyDescent="0.25">
      <c r="A108"/>
      <c r="C108"/>
      <c r="F108"/>
      <c r="I108"/>
      <c r="L108"/>
    </row>
    <row r="109" spans="1:12" ht="12.5" x14ac:dyDescent="0.25">
      <c r="A109"/>
      <c r="C109"/>
      <c r="F109"/>
      <c r="I109"/>
      <c r="L109"/>
    </row>
    <row r="110" spans="1:12" ht="12.5" x14ac:dyDescent="0.25">
      <c r="A110"/>
      <c r="C110"/>
      <c r="F110"/>
      <c r="I110"/>
      <c r="L110"/>
    </row>
  </sheetData>
  <mergeCells count="36">
    <mergeCell ref="D4:E4"/>
    <mergeCell ref="G4:H4"/>
    <mergeCell ref="J4:K4"/>
    <mergeCell ref="M4:N4"/>
    <mergeCell ref="A1:N1"/>
    <mergeCell ref="D3:E3"/>
    <mergeCell ref="G3:H3"/>
    <mergeCell ref="J3:K3"/>
    <mergeCell ref="M3:N3"/>
    <mergeCell ref="A10:A11"/>
    <mergeCell ref="A23:B23"/>
    <mergeCell ref="A35:B35"/>
    <mergeCell ref="D35:E35"/>
    <mergeCell ref="G35:H35"/>
    <mergeCell ref="M35:N35"/>
    <mergeCell ref="A49:K49"/>
    <mergeCell ref="D50:E50"/>
    <mergeCell ref="G50:H50"/>
    <mergeCell ref="J50:K50"/>
    <mergeCell ref="J35:K35"/>
    <mergeCell ref="A47:N48"/>
    <mergeCell ref="D51:E51"/>
    <mergeCell ref="G51:H51"/>
    <mergeCell ref="J51:K51"/>
    <mergeCell ref="A66:K66"/>
    <mergeCell ref="D68:E68"/>
    <mergeCell ref="G68:H68"/>
    <mergeCell ref="J68:K68"/>
    <mergeCell ref="D69:E69"/>
    <mergeCell ref="G69:H69"/>
    <mergeCell ref="J69:K69"/>
    <mergeCell ref="A85:B85"/>
    <mergeCell ref="A87:B87"/>
    <mergeCell ref="D87:E87"/>
    <mergeCell ref="G87:H87"/>
    <mergeCell ref="J87:K87"/>
  </mergeCells>
  <pageMargins left="0.25" right="0.25" top="0.75" bottom="0.75" header="0.3" footer="0.3"/>
  <pageSetup scale="8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2022 Profile</vt:lpstr>
    </vt:vector>
  </TitlesOfParts>
  <Company>Seattle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Borda, Matthew</dc:creator>
  <cp:lastModifiedBy>Borda, Matthew</cp:lastModifiedBy>
  <cp:lastPrinted>2022-11-10T17:25:18Z</cp:lastPrinted>
  <dcterms:created xsi:type="dcterms:W3CDTF">2017-01-05T23:33:47Z</dcterms:created>
  <dcterms:modified xsi:type="dcterms:W3CDTF">2022-11-10T17:25:48Z</dcterms:modified>
</cp:coreProperties>
</file>